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30D7CD7C-843F-4F97-ADF2-C7843042D189}" xr6:coauthVersionLast="36" xr6:coauthVersionMax="36" xr10:uidLastSave="{00000000-0000-0000-0000-000000000000}"/>
  <bookViews>
    <workbookView xWindow="-12" yWindow="-12" windowWidth="7680" windowHeight="7740" xr2:uid="{00000000-000D-0000-FFFF-FFFF00000000}"/>
  </bookViews>
  <sheets>
    <sheet name="DPP-SPA-MBR-4, Sch 5" sheetId="1" r:id="rId1"/>
  </sheets>
  <definedNames>
    <definedName name="\P">'DPP-SPA-MBR-4, Sch 5'!$P$3:$P$3</definedName>
    <definedName name="_xlnm.Print_Area" localSheetId="0">'DPP-SPA-MBR-4, Sch 5'!$A$1:$Q$76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8" i="1" l="1"/>
  <c r="K59" i="1"/>
  <c r="K60" i="1"/>
  <c r="K61" i="1"/>
  <c r="K62" i="1"/>
  <c r="K63" i="1"/>
  <c r="K64" i="1"/>
  <c r="K65" i="1"/>
  <c r="K66" i="1"/>
  <c r="K67" i="1"/>
  <c r="K68" i="1"/>
  <c r="K69" i="1"/>
  <c r="K57" i="1"/>
  <c r="Q50" i="1"/>
  <c r="Q28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1" i="1" s="1"/>
  <c r="A73" i="1" s="1"/>
  <c r="G73" i="1" l="1"/>
  <c r="E73" i="1"/>
  <c r="E71" i="1" l="1"/>
  <c r="G71" i="1" l="1"/>
  <c r="O28" i="1" l="1"/>
  <c r="C36" i="1"/>
  <c r="C57" i="1" s="1"/>
  <c r="I50" i="1"/>
  <c r="K50" i="1"/>
  <c r="I28" i="1"/>
  <c r="M28" i="1"/>
  <c r="K28" i="1"/>
  <c r="G50" i="1"/>
  <c r="G28" i="1"/>
  <c r="E50" i="1"/>
  <c r="C37" i="1"/>
  <c r="C58" i="1" s="1"/>
  <c r="E28" i="1"/>
  <c r="M50" i="1"/>
  <c r="O50" i="1"/>
  <c r="C38" i="1"/>
  <c r="C59" i="1" s="1"/>
  <c r="C39" i="1"/>
  <c r="C60" i="1" s="1"/>
  <c r="C40" i="1"/>
  <c r="C61" i="1" s="1"/>
  <c r="C41" i="1"/>
  <c r="C62" i="1" s="1"/>
  <c r="C42" i="1"/>
  <c r="C63" i="1" s="1"/>
  <c r="C43" i="1"/>
  <c r="C64" i="1" s="1"/>
  <c r="C44" i="1"/>
  <c r="C65" i="1" s="1"/>
  <c r="C45" i="1"/>
  <c r="C66" i="1" s="1"/>
  <c r="C46" i="1"/>
  <c r="C67" i="1" s="1"/>
  <c r="C47" i="1"/>
  <c r="C68" i="1" s="1"/>
  <c r="C48" i="1"/>
  <c r="C69" i="1" s="1"/>
  <c r="K71" i="1" l="1"/>
</calcChain>
</file>

<file path=xl/sharedStrings.xml><?xml version="1.0" encoding="utf-8"?>
<sst xmlns="http://schemas.openxmlformats.org/spreadsheetml/2006/main" count="87" uniqueCount="43">
  <si>
    <t>GEORGIA POWER COMPANY</t>
  </si>
  <si>
    <t>(AMOUNTS IN THOUSANDS)</t>
  </si>
  <si>
    <t>Average</t>
  </si>
  <si>
    <t>ARO</t>
  </si>
  <si>
    <t>Change</t>
  </si>
  <si>
    <t>ASSET RETIREMENT OBLIGATION (ARO) RATE BASE</t>
  </si>
  <si>
    <t>(1)</t>
  </si>
  <si>
    <t>(2)</t>
  </si>
  <si>
    <t>(3)</t>
  </si>
  <si>
    <t>Transmission</t>
  </si>
  <si>
    <t>Distribution</t>
  </si>
  <si>
    <t>General</t>
  </si>
  <si>
    <t>(4)</t>
  </si>
  <si>
    <t>(5)</t>
  </si>
  <si>
    <t>(6)</t>
  </si>
  <si>
    <t>(7)</t>
  </si>
  <si>
    <t>(8)</t>
  </si>
  <si>
    <t>Line</t>
  </si>
  <si>
    <t>No.</t>
  </si>
  <si>
    <t>Month</t>
  </si>
  <si>
    <t>Steam</t>
  </si>
  <si>
    <t>Gross Plant</t>
  </si>
  <si>
    <t>Nuclear</t>
  </si>
  <si>
    <t>Hydro</t>
  </si>
  <si>
    <t>(Acct. 317)</t>
  </si>
  <si>
    <t>(Acct. 326)</t>
  </si>
  <si>
    <t>(Acct. 337)</t>
  </si>
  <si>
    <t>(Acct. 359.1)</t>
  </si>
  <si>
    <t>(Acct. 374)</t>
  </si>
  <si>
    <t>(Acct. 399)</t>
  </si>
  <si>
    <t>Summation</t>
  </si>
  <si>
    <t>Liability</t>
  </si>
  <si>
    <t>Asset</t>
  </si>
  <si>
    <t>Regulatory</t>
  </si>
  <si>
    <t>Accumulated</t>
  </si>
  <si>
    <t>Depreciation</t>
  </si>
  <si>
    <t>Other</t>
  </si>
  <si>
    <t>(Acct. 347)</t>
  </si>
  <si>
    <t>(230)</t>
  </si>
  <si>
    <t>Note: Details may not add to totals due to rounding.</t>
  </si>
  <si>
    <t>(182.3)</t>
  </si>
  <si>
    <t>FOR THE THIRTEEN MONTH AVERAGE PERIOD ENDING JULY 31, 2020</t>
  </si>
  <si>
    <t>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</si>
</sst>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">
    <font>
      <sz val="12"/>
      <name val="TimesNewRomanPS"/>
    </font>
    <font>
      <sz val="8"/>
      <name val="TimesNewRomanPS"/>
    </font>
    <font>
      <sz val="12"/>
      <name val="Times New Roman"/>
      <family val="1"/>
    </font>
    <font>
      <u/>
      <sz val="12"/>
      <name val="TimesNewRomanPS"/>
    </font>
    <font>
      <sz val="10"/>
      <name val="Arial"/>
      <family val="2"/>
    </font>
    <font>
      <b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37" fontId="0" fillId="2" borderId="0"/>
    <xf numFmtId="43" fontId="4" fillId="0" borderId="0" applyFont="0" applyFill="0" applyBorder="0" applyAlignment="0" applyProtection="0"/>
  </cellStyleXfs>
  <cellXfs count="51">
    <xf numFmtId="37" fontId="0" fillId="2" borderId="0" xfId="0" applyNumberFormat="1"/>
    <xf numFmtId="37" fontId="2" fillId="0" borderId="0" xfId="0" applyNumberFormat="1" applyFont="1" applyFill="1" applyBorder="1"/>
    <xf numFmtId="5" fontId="2" fillId="0" borderId="0" xfId="0" applyNumberFormat="1" applyFont="1" applyFill="1" applyBorder="1"/>
    <xf numFmtId="17" fontId="3" fillId="0" borderId="0" xfId="0" applyNumberFormat="1" applyFont="1" applyFill="1" applyAlignment="1">
      <alignment horizontal="center"/>
    </xf>
    <xf numFmtId="41" fontId="2" fillId="0" borderId="0" xfId="0" applyNumberFormat="1" applyFont="1" applyFill="1"/>
    <xf numFmtId="37" fontId="2" fillId="0" borderId="0" xfId="0" applyNumberFormat="1" applyFont="1" applyFill="1" applyAlignment="1">
      <alignment horizontal="centerContinuous" vertical="center"/>
    </xf>
    <xf numFmtId="164" fontId="2" fillId="0" borderId="0" xfId="1" applyNumberFormat="1" applyFont="1" applyFill="1"/>
    <xf numFmtId="42" fontId="2" fillId="0" borderId="0" xfId="0" applyNumberFormat="1" applyFont="1" applyFill="1"/>
    <xf numFmtId="41" fontId="2" fillId="0" borderId="0" xfId="0" applyNumberFormat="1" applyFont="1" applyFill="1" applyBorder="1"/>
    <xf numFmtId="37" fontId="2" fillId="0" borderId="0" xfId="0" quotePrefix="1" applyNumberFormat="1" applyFont="1" applyFill="1" applyBorder="1" applyAlignment="1">
      <alignment horizontal="center"/>
    </xf>
    <xf numFmtId="164" fontId="2" fillId="2" borderId="0" xfId="1" applyNumberFormat="1" applyFont="1" applyFill="1" applyBorder="1"/>
    <xf numFmtId="164" fontId="2" fillId="0" borderId="0" xfId="1" applyNumberFormat="1" applyFont="1" applyBorder="1"/>
    <xf numFmtId="42" fontId="2" fillId="0" borderId="0" xfId="0" applyNumberFormat="1" applyFont="1" applyFill="1" applyBorder="1"/>
    <xf numFmtId="0" fontId="5" fillId="2" borderId="0" xfId="0" applyNumberFormat="1" applyFont="1" applyAlignment="1" applyProtection="1">
      <alignment horizontal="center"/>
    </xf>
    <xf numFmtId="37" fontId="2" fillId="0" borderId="1" xfId="0" applyNumberFormat="1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center"/>
    </xf>
    <xf numFmtId="37" fontId="0" fillId="0" borderId="0" xfId="0" applyNumberFormat="1" applyFont="1" applyFill="1"/>
    <xf numFmtId="37" fontId="2" fillId="0" borderId="0" xfId="0" applyNumberFormat="1" applyFont="1" applyFill="1"/>
    <xf numFmtId="37" fontId="2" fillId="0" borderId="0" xfId="0" applyNumberFormat="1" applyFont="1" applyFill="1" applyAlignment="1">
      <alignment horizontal="center" vertical="center"/>
    </xf>
    <xf numFmtId="37" fontId="2" fillId="0" borderId="0" xfId="0" applyNumberFormat="1" applyFont="1" applyFill="1" applyBorder="1" applyAlignment="1">
      <alignment horizontal="center"/>
    </xf>
    <xf numFmtId="37" fontId="0" fillId="0" borderId="0" xfId="0" applyNumberFormat="1" applyFont="1" applyFill="1" applyBorder="1"/>
    <xf numFmtId="42" fontId="2" fillId="0" borderId="0" xfId="1" applyNumberFormat="1" applyFont="1" applyBorder="1"/>
    <xf numFmtId="164" fontId="2" fillId="0" borderId="0" xfId="1" applyNumberFormat="1" applyFont="1" applyFill="1" applyBorder="1"/>
    <xf numFmtId="37" fontId="0" fillId="0" borderId="0" xfId="0" quotePrefix="1" applyNumberFormat="1" applyFont="1" applyFill="1" applyAlignment="1">
      <alignment horizontal="left"/>
    </xf>
    <xf numFmtId="37" fontId="2" fillId="0" borderId="0" xfId="0" applyNumberFormat="1" applyFont="1" applyFill="1" applyBorder="1" applyAlignment="1">
      <alignment horizontal="center" vertical="center"/>
    </xf>
    <xf numFmtId="37" fontId="2" fillId="0" borderId="0" xfId="0" applyNumberFormat="1" applyFont="1" applyFill="1" applyBorder="1" applyAlignment="1">
      <alignment horizontal="centerContinuous" vertical="center"/>
    </xf>
    <xf numFmtId="37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37" fontId="0" fillId="0" borderId="0" xfId="0" applyNumberFormat="1" applyFont="1" applyFill="1" applyAlignment="1">
      <alignment horizontal="center"/>
    </xf>
    <xf numFmtId="37" fontId="0" fillId="0" borderId="4" xfId="0" applyNumberFormat="1" applyFont="1" applyFill="1" applyBorder="1" applyAlignment="1">
      <alignment horizontal="center" wrapText="1"/>
    </xf>
    <xf numFmtId="37" fontId="0" fillId="0" borderId="0" xfId="0" applyNumberFormat="1" applyFont="1" applyFill="1" applyBorder="1" applyAlignment="1">
      <alignment horizontal="center" wrapText="1"/>
    </xf>
    <xf numFmtId="37" fontId="0" fillId="0" borderId="0" xfId="0" quotePrefix="1" applyNumberFormat="1" applyFont="1" applyFill="1" applyAlignment="1">
      <alignment horizontal="center"/>
    </xf>
    <xf numFmtId="37" fontId="0" fillId="0" borderId="0" xfId="0" quotePrefix="1" applyNumberFormat="1" applyFont="1" applyFill="1" applyBorder="1" applyAlignment="1">
      <alignment horizontal="center"/>
    </xf>
    <xf numFmtId="17" fontId="2" fillId="0" borderId="0" xfId="0" applyNumberFormat="1" applyFont="1" applyFill="1"/>
    <xf numFmtId="42" fontId="0" fillId="0" borderId="0" xfId="0" applyNumberFormat="1" applyFont="1" applyFill="1" applyBorder="1"/>
    <xf numFmtId="41" fontId="0" fillId="0" borderId="0" xfId="0" applyNumberFormat="1" applyFont="1" applyFill="1" applyBorder="1"/>
    <xf numFmtId="42" fontId="2" fillId="0" borderId="2" xfId="0" applyNumberFormat="1" applyFont="1" applyFill="1" applyBorder="1"/>
    <xf numFmtId="42" fontId="2" fillId="0" borderId="0" xfId="1" applyNumberFormat="1" applyFont="1" applyFill="1"/>
    <xf numFmtId="42" fontId="2" fillId="0" borderId="0" xfId="1" applyNumberFormat="1" applyFont="1" applyFill="1" applyBorder="1"/>
    <xf numFmtId="37" fontId="0" fillId="0" borderId="0" xfId="0" applyNumberFormat="1" applyFont="1" applyFill="1" applyProtection="1">
      <protection locked="0"/>
    </xf>
    <xf numFmtId="37" fontId="0" fillId="0" borderId="0" xfId="0" applyNumberFormat="1" applyFont="1" applyFill="1" applyBorder="1" applyProtection="1">
      <protection locked="0"/>
    </xf>
    <xf numFmtId="37" fontId="0" fillId="0" borderId="0" xfId="0" applyNumberFormat="1" applyFont="1" applyFill="1" applyBorder="1" applyAlignment="1">
      <alignment horizontal="center"/>
    </xf>
    <xf numFmtId="17" fontId="0" fillId="0" borderId="0" xfId="0" applyNumberFormat="1" applyFont="1" applyFill="1"/>
    <xf numFmtId="37" fontId="2" fillId="0" borderId="1" xfId="0" quotePrefix="1" applyNumberFormat="1" applyFont="1" applyFill="1" applyBorder="1" applyAlignment="1">
      <alignment horizontal="center"/>
    </xf>
    <xf numFmtId="42" fontId="2" fillId="0" borderId="3" xfId="0" applyNumberFormat="1" applyFont="1" applyFill="1" applyBorder="1"/>
    <xf numFmtId="42" fontId="0" fillId="0" borderId="0" xfId="0" applyNumberFormat="1" applyFont="1" applyFill="1"/>
    <xf numFmtId="37" fontId="0" fillId="0" borderId="0" xfId="0" quotePrefix="1" applyNumberFormat="1" applyFont="1" applyFill="1" applyBorder="1" applyAlignment="1">
      <alignment horizontal="left"/>
    </xf>
    <xf numFmtId="0" fontId="5" fillId="2" borderId="0" xfId="0" applyNumberFormat="1" applyFont="1" applyAlignment="1" applyProtection="1">
      <alignment horizontal="center"/>
    </xf>
    <xf numFmtId="37" fontId="2" fillId="0" borderId="0" xfId="0" applyNumberFormat="1" applyFont="1" applyFill="1" applyAlignment="1">
      <alignment horizontal="center" vertical="center"/>
    </xf>
    <xf numFmtId="37" fontId="0" fillId="0" borderId="0" xfId="0" applyNumberFormat="1" applyFont="1" applyFill="1" applyAlignment="1">
      <alignment horizontal="left"/>
    </xf>
    <xf numFmtId="37" fontId="0" fillId="2" borderId="0" xfId="0" applyNumberFormat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6"/>
  <sheetViews>
    <sheetView showGridLines="0" tabSelected="1" showOutlineSymbols="0" zoomScale="70" zoomScaleNormal="70" zoomScaleSheetLayoutView="85" workbookViewId="0"/>
  </sheetViews>
  <sheetFormatPr defaultColWidth="10.19921875" defaultRowHeight="15.6"/>
  <cols>
    <col min="1" max="1" width="6" style="16" customWidth="1"/>
    <col min="2" max="2" width="1.8984375" style="16" customWidth="1"/>
    <col min="3" max="3" width="8.69921875" style="16" customWidth="1"/>
    <col min="4" max="4" width="1.69921875" style="16" customWidth="1"/>
    <col min="5" max="5" width="16.59765625" style="16" customWidth="1"/>
    <col min="6" max="6" width="1.3984375" style="20" customWidth="1"/>
    <col min="7" max="7" width="16.59765625" style="16" customWidth="1"/>
    <col min="8" max="8" width="1.3984375" style="20" customWidth="1"/>
    <col min="9" max="9" width="16.59765625" style="16" customWidth="1"/>
    <col min="10" max="10" width="1.3984375" style="20" customWidth="1"/>
    <col min="11" max="11" width="16.59765625" style="16" customWidth="1"/>
    <col min="12" max="12" width="1.3984375" style="20" customWidth="1"/>
    <col min="13" max="13" width="16.59765625" style="16" customWidth="1"/>
    <col min="14" max="14" width="1.3984375" style="20" customWidth="1"/>
    <col min="15" max="15" width="17.69921875" style="16" customWidth="1"/>
    <col min="16" max="16" width="1.3984375" style="16" customWidth="1"/>
    <col min="17" max="17" width="11.8984375" style="16" bestFit="1" customWidth="1"/>
    <col min="18" max="16384" width="10.19921875" style="16"/>
  </cols>
  <sheetData>
    <row r="1" spans="1:17">
      <c r="C1" s="47" t="s">
        <v>0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7">
      <c r="C2" s="17"/>
      <c r="D2" s="17"/>
      <c r="E2" s="17"/>
      <c r="F2" s="1"/>
      <c r="G2" s="17"/>
      <c r="H2" s="1"/>
      <c r="I2" s="17"/>
      <c r="J2" s="1"/>
      <c r="O2" s="5"/>
    </row>
    <row r="3" spans="1:17">
      <c r="C3" s="47" t="s">
        <v>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7"/>
    </row>
    <row r="4" spans="1:17">
      <c r="C4" s="47" t="s">
        <v>41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7">
      <c r="C5" s="47" t="s">
        <v>1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7"/>
    </row>
    <row r="6" spans="1:17">
      <c r="C6" s="13"/>
      <c r="D6" s="18"/>
      <c r="E6" s="18"/>
      <c r="F6" s="24"/>
      <c r="G6" s="18"/>
      <c r="H6" s="24"/>
      <c r="I6" s="18"/>
      <c r="J6" s="24"/>
      <c r="K6" s="18"/>
      <c r="L6" s="24"/>
      <c r="M6" s="18"/>
      <c r="N6" s="24"/>
      <c r="O6" s="13"/>
    </row>
    <row r="7" spans="1:17">
      <c r="C7" s="5"/>
      <c r="D7" s="5"/>
      <c r="E7" s="5"/>
      <c r="F7" s="25"/>
      <c r="G7" s="5"/>
      <c r="H7" s="25"/>
      <c r="I7" s="5"/>
      <c r="J7" s="25"/>
      <c r="K7" s="5"/>
      <c r="L7" s="25"/>
      <c r="M7" s="26"/>
      <c r="N7" s="27"/>
    </row>
    <row r="8" spans="1:17">
      <c r="C8" s="17"/>
      <c r="D8" s="17"/>
      <c r="E8" s="15" t="s">
        <v>3</v>
      </c>
      <c r="F8" s="19"/>
      <c r="G8" s="15" t="s">
        <v>3</v>
      </c>
      <c r="H8" s="19"/>
      <c r="I8" s="15" t="s">
        <v>3</v>
      </c>
      <c r="J8" s="19"/>
      <c r="K8" s="15" t="s">
        <v>3</v>
      </c>
      <c r="L8" s="19"/>
      <c r="M8" s="15" t="s">
        <v>3</v>
      </c>
      <c r="N8" s="19"/>
      <c r="O8" s="15" t="s">
        <v>3</v>
      </c>
      <c r="Q8" s="15" t="s">
        <v>3</v>
      </c>
    </row>
    <row r="9" spans="1:17">
      <c r="C9" s="17"/>
      <c r="D9" s="17"/>
      <c r="E9" s="15" t="s">
        <v>21</v>
      </c>
      <c r="F9" s="19"/>
      <c r="G9" s="15" t="s">
        <v>21</v>
      </c>
      <c r="H9" s="19"/>
      <c r="I9" s="15" t="s">
        <v>21</v>
      </c>
      <c r="J9" s="19"/>
      <c r="K9" s="15" t="s">
        <v>21</v>
      </c>
      <c r="L9" s="19"/>
      <c r="M9" s="15" t="s">
        <v>21</v>
      </c>
      <c r="N9" s="19"/>
      <c r="O9" s="15" t="s">
        <v>21</v>
      </c>
      <c r="Q9" s="15" t="s">
        <v>21</v>
      </c>
    </row>
    <row r="10" spans="1:17">
      <c r="A10" s="28" t="s">
        <v>17</v>
      </c>
      <c r="C10" s="17"/>
      <c r="D10" s="17"/>
      <c r="E10" s="15" t="s">
        <v>20</v>
      </c>
      <c r="F10" s="19"/>
      <c r="G10" s="15" t="s">
        <v>22</v>
      </c>
      <c r="H10" s="19"/>
      <c r="I10" s="15" t="s">
        <v>23</v>
      </c>
      <c r="J10" s="19"/>
      <c r="K10" s="15" t="s">
        <v>9</v>
      </c>
      <c r="L10" s="19"/>
      <c r="M10" s="15" t="s">
        <v>10</v>
      </c>
      <c r="N10" s="19"/>
      <c r="O10" s="15" t="s">
        <v>11</v>
      </c>
      <c r="Q10" s="15" t="s">
        <v>36</v>
      </c>
    </row>
    <row r="11" spans="1:17">
      <c r="A11" s="29" t="s">
        <v>18</v>
      </c>
      <c r="B11" s="30"/>
      <c r="C11" s="14" t="s">
        <v>19</v>
      </c>
      <c r="D11" s="17"/>
      <c r="E11" s="14" t="s">
        <v>24</v>
      </c>
      <c r="F11" s="19"/>
      <c r="G11" s="14" t="s">
        <v>25</v>
      </c>
      <c r="H11" s="19"/>
      <c r="I11" s="14" t="s">
        <v>26</v>
      </c>
      <c r="J11" s="19"/>
      <c r="K11" s="14" t="s">
        <v>27</v>
      </c>
      <c r="L11" s="19"/>
      <c r="M11" s="14" t="s">
        <v>28</v>
      </c>
      <c r="N11" s="19"/>
      <c r="O11" s="14" t="s">
        <v>29</v>
      </c>
      <c r="Q11" s="14" t="s">
        <v>37</v>
      </c>
    </row>
    <row r="12" spans="1:17">
      <c r="A12" s="31" t="s">
        <v>6</v>
      </c>
      <c r="C12" s="31" t="s">
        <v>7</v>
      </c>
      <c r="D12" s="17"/>
      <c r="E12" s="31" t="s">
        <v>8</v>
      </c>
      <c r="F12" s="32"/>
      <c r="G12" s="31" t="s">
        <v>12</v>
      </c>
      <c r="H12" s="32"/>
      <c r="I12" s="31" t="s">
        <v>13</v>
      </c>
      <c r="J12" s="32"/>
      <c r="K12" s="31" t="s">
        <v>14</v>
      </c>
      <c r="L12" s="32"/>
      <c r="M12" s="31" t="s">
        <v>15</v>
      </c>
      <c r="N12" s="32"/>
      <c r="O12" s="31" t="s">
        <v>16</v>
      </c>
      <c r="Q12" s="31" t="s">
        <v>42</v>
      </c>
    </row>
    <row r="13" spans="1:17">
      <c r="C13" s="17"/>
      <c r="D13" s="17"/>
      <c r="E13" s="17"/>
      <c r="F13" s="1"/>
      <c r="G13" s="17"/>
      <c r="H13" s="1"/>
      <c r="I13" s="17"/>
      <c r="J13" s="1"/>
      <c r="K13" s="17"/>
      <c r="L13" s="1"/>
      <c r="M13" s="17"/>
      <c r="N13" s="1"/>
      <c r="O13" s="17"/>
      <c r="Q13" s="17"/>
    </row>
    <row r="14" spans="1:17">
      <c r="A14" s="28">
        <v>1</v>
      </c>
      <c r="C14" s="33">
        <v>43647</v>
      </c>
      <c r="E14" s="21">
        <v>2218121.0501999999</v>
      </c>
      <c r="F14" s="21"/>
      <c r="G14" s="21">
        <v>298223.36345999996</v>
      </c>
      <c r="H14" s="21"/>
      <c r="I14" s="21">
        <v>4244.6220800000001</v>
      </c>
      <c r="J14" s="21"/>
      <c r="K14" s="34">
        <v>-1303.7321200000001</v>
      </c>
      <c r="L14" s="34"/>
      <c r="M14" s="34">
        <v>4239.8043200000002</v>
      </c>
      <c r="N14" s="34"/>
      <c r="O14" s="21">
        <v>4550.3949199999997</v>
      </c>
      <c r="Q14" s="21">
        <v>506.68608</v>
      </c>
    </row>
    <row r="15" spans="1:17">
      <c r="A15" s="28">
        <f>A14+1</f>
        <v>2</v>
      </c>
      <c r="C15" s="33">
        <v>43678</v>
      </c>
      <c r="E15" s="11">
        <v>2218121.0501999999</v>
      </c>
      <c r="F15" s="11"/>
      <c r="G15" s="11">
        <v>298223.36345999996</v>
      </c>
      <c r="H15" s="11"/>
      <c r="I15" s="11">
        <v>4244.6220800000001</v>
      </c>
      <c r="J15" s="11"/>
      <c r="K15" s="35">
        <v>-1303.7321200000001</v>
      </c>
      <c r="L15" s="35"/>
      <c r="M15" s="35">
        <v>4239.8043200000002</v>
      </c>
      <c r="N15" s="35"/>
      <c r="O15" s="11">
        <v>4550.3949199999997</v>
      </c>
      <c r="Q15" s="11">
        <v>506.68608</v>
      </c>
    </row>
    <row r="16" spans="1:17">
      <c r="A16" s="28">
        <f t="shared" ref="A16:A26" si="0">A15+1</f>
        <v>3</v>
      </c>
      <c r="C16" s="33">
        <v>43709</v>
      </c>
      <c r="E16" s="10">
        <v>2218121.0501999999</v>
      </c>
      <c r="F16" s="10"/>
      <c r="G16" s="10">
        <v>298223.36345999996</v>
      </c>
      <c r="H16" s="10"/>
      <c r="I16" s="11">
        <v>4244.6220800000001</v>
      </c>
      <c r="J16" s="11"/>
      <c r="K16" s="35">
        <v>-1303.7321200000001</v>
      </c>
      <c r="L16" s="35"/>
      <c r="M16" s="35">
        <v>4239.8043200000002</v>
      </c>
      <c r="N16" s="35"/>
      <c r="O16" s="10">
        <v>4550.3949199999997</v>
      </c>
      <c r="Q16" s="10">
        <v>506.68608</v>
      </c>
    </row>
    <row r="17" spans="1:17">
      <c r="A17" s="28">
        <f t="shared" si="0"/>
        <v>4</v>
      </c>
      <c r="C17" s="33">
        <v>43739</v>
      </c>
      <c r="E17" s="10">
        <v>2218121.0501999999</v>
      </c>
      <c r="F17" s="10"/>
      <c r="G17" s="10">
        <v>298223.36345999996</v>
      </c>
      <c r="H17" s="10"/>
      <c r="I17" s="11">
        <v>4244.6220800000001</v>
      </c>
      <c r="J17" s="11"/>
      <c r="K17" s="35">
        <v>-1303.7321200000001</v>
      </c>
      <c r="L17" s="35"/>
      <c r="M17" s="35">
        <v>4239.8043200000002</v>
      </c>
      <c r="N17" s="35"/>
      <c r="O17" s="10">
        <v>4550.3949199999997</v>
      </c>
      <c r="Q17" s="10">
        <v>506.68608</v>
      </c>
    </row>
    <row r="18" spans="1:17">
      <c r="A18" s="28">
        <f t="shared" si="0"/>
        <v>5</v>
      </c>
      <c r="C18" s="33">
        <v>43770</v>
      </c>
      <c r="E18" s="10">
        <v>2218121.0501999999</v>
      </c>
      <c r="F18" s="10"/>
      <c r="G18" s="10">
        <v>298223.36345999996</v>
      </c>
      <c r="H18" s="10"/>
      <c r="I18" s="11">
        <v>4244.6220800000001</v>
      </c>
      <c r="J18" s="11"/>
      <c r="K18" s="35">
        <v>-1303.7321200000001</v>
      </c>
      <c r="L18" s="35"/>
      <c r="M18" s="35">
        <v>4239.8043200000002</v>
      </c>
      <c r="N18" s="35"/>
      <c r="O18" s="10">
        <v>4550.3949199999997</v>
      </c>
      <c r="Q18" s="10">
        <v>506.68608</v>
      </c>
    </row>
    <row r="19" spans="1:17">
      <c r="A19" s="28">
        <f t="shared" si="0"/>
        <v>6</v>
      </c>
      <c r="C19" s="33">
        <v>43800</v>
      </c>
      <c r="E19" s="11">
        <v>2218121.0501999999</v>
      </c>
      <c r="F19" s="11"/>
      <c r="G19" s="11">
        <v>298223.36345999996</v>
      </c>
      <c r="H19" s="11"/>
      <c r="I19" s="11">
        <v>4244.6220800000001</v>
      </c>
      <c r="J19" s="11"/>
      <c r="K19" s="35">
        <v>-1303.7321200000001</v>
      </c>
      <c r="L19" s="35"/>
      <c r="M19" s="35">
        <v>4239.8043200000002</v>
      </c>
      <c r="N19" s="35"/>
      <c r="O19" s="10">
        <v>4550.3949199999997</v>
      </c>
      <c r="Q19" s="10">
        <v>506.68608</v>
      </c>
    </row>
    <row r="20" spans="1:17">
      <c r="A20" s="28">
        <f t="shared" si="0"/>
        <v>7</v>
      </c>
      <c r="C20" s="33">
        <v>43831</v>
      </c>
      <c r="E20" s="11">
        <v>2218121.0501999999</v>
      </c>
      <c r="F20" s="11"/>
      <c r="G20" s="11">
        <v>298223.36345999996</v>
      </c>
      <c r="H20" s="11"/>
      <c r="I20" s="11">
        <v>4244.6220800000001</v>
      </c>
      <c r="J20" s="11"/>
      <c r="K20" s="35">
        <v>-1303.7321200000001</v>
      </c>
      <c r="L20" s="35"/>
      <c r="M20" s="35">
        <v>4239.8043200000002</v>
      </c>
      <c r="N20" s="35"/>
      <c r="O20" s="10">
        <v>4550.3949199999997</v>
      </c>
      <c r="Q20" s="10">
        <v>506.68608</v>
      </c>
    </row>
    <row r="21" spans="1:17">
      <c r="A21" s="28">
        <f t="shared" si="0"/>
        <v>8</v>
      </c>
      <c r="C21" s="33">
        <v>43862</v>
      </c>
      <c r="E21" s="10">
        <v>2218121.0501999999</v>
      </c>
      <c r="F21" s="10"/>
      <c r="G21" s="10">
        <v>298223.36345999996</v>
      </c>
      <c r="H21" s="10"/>
      <c r="I21" s="11">
        <v>4244.6220800000001</v>
      </c>
      <c r="J21" s="11"/>
      <c r="K21" s="35">
        <v>-1303.7321200000001</v>
      </c>
      <c r="L21" s="35"/>
      <c r="M21" s="35">
        <v>4239.8043200000002</v>
      </c>
      <c r="N21" s="35"/>
      <c r="O21" s="10">
        <v>4550.3949199999997</v>
      </c>
      <c r="Q21" s="10">
        <v>506.68608</v>
      </c>
    </row>
    <row r="22" spans="1:17">
      <c r="A22" s="28">
        <f t="shared" si="0"/>
        <v>9</v>
      </c>
      <c r="C22" s="33">
        <v>43891</v>
      </c>
      <c r="E22" s="10">
        <v>2218121.0501999999</v>
      </c>
      <c r="F22" s="10"/>
      <c r="G22" s="10">
        <v>298223.36345999996</v>
      </c>
      <c r="H22" s="10"/>
      <c r="I22" s="11">
        <v>4244.6220800000001</v>
      </c>
      <c r="J22" s="11"/>
      <c r="K22" s="35">
        <v>-1303.7321200000001</v>
      </c>
      <c r="L22" s="35"/>
      <c r="M22" s="35">
        <v>4239.8043200000002</v>
      </c>
      <c r="N22" s="35"/>
      <c r="O22" s="10">
        <v>4550.3949199999997</v>
      </c>
      <c r="Q22" s="10">
        <v>506.68608</v>
      </c>
    </row>
    <row r="23" spans="1:17">
      <c r="A23" s="28">
        <f t="shared" si="0"/>
        <v>10</v>
      </c>
      <c r="C23" s="33">
        <v>43922</v>
      </c>
      <c r="E23" s="10">
        <v>2218121.0501999999</v>
      </c>
      <c r="F23" s="10"/>
      <c r="G23" s="10">
        <v>298223.36345999996</v>
      </c>
      <c r="H23" s="10"/>
      <c r="I23" s="11">
        <v>4244.6220800000001</v>
      </c>
      <c r="J23" s="11"/>
      <c r="K23" s="35">
        <v>-1303.7321200000001</v>
      </c>
      <c r="L23" s="35"/>
      <c r="M23" s="35">
        <v>4239.8043200000002</v>
      </c>
      <c r="N23" s="35"/>
      <c r="O23" s="10">
        <v>4550.3949199999997</v>
      </c>
      <c r="Q23" s="10">
        <v>506.68608</v>
      </c>
    </row>
    <row r="24" spans="1:17">
      <c r="A24" s="28">
        <f t="shared" si="0"/>
        <v>11</v>
      </c>
      <c r="C24" s="33">
        <v>43952</v>
      </c>
      <c r="E24" s="10">
        <v>2218121.0501999999</v>
      </c>
      <c r="F24" s="10"/>
      <c r="G24" s="10">
        <v>298223.36345999996</v>
      </c>
      <c r="H24" s="10"/>
      <c r="I24" s="11">
        <v>4244.6220800000001</v>
      </c>
      <c r="J24" s="11"/>
      <c r="K24" s="35">
        <v>-1303.7321200000001</v>
      </c>
      <c r="L24" s="35"/>
      <c r="M24" s="35">
        <v>4239.8043200000002</v>
      </c>
      <c r="N24" s="35"/>
      <c r="O24" s="10">
        <v>4550.3949199999997</v>
      </c>
      <c r="Q24" s="10">
        <v>506.68608</v>
      </c>
    </row>
    <row r="25" spans="1:17">
      <c r="A25" s="28">
        <f t="shared" si="0"/>
        <v>12</v>
      </c>
      <c r="C25" s="33">
        <v>43983</v>
      </c>
      <c r="E25" s="10">
        <v>2218121.0501999999</v>
      </c>
      <c r="F25" s="10"/>
      <c r="G25" s="10">
        <v>298223.36345999996</v>
      </c>
      <c r="H25" s="10"/>
      <c r="I25" s="11">
        <v>4244.6220800000001</v>
      </c>
      <c r="J25" s="11"/>
      <c r="K25" s="35">
        <v>-1303.7321200000001</v>
      </c>
      <c r="L25" s="35"/>
      <c r="M25" s="35">
        <v>4239.8043200000002</v>
      </c>
      <c r="N25" s="35"/>
      <c r="O25" s="10">
        <v>4550.3949199999997</v>
      </c>
      <c r="Q25" s="10">
        <v>506.68608</v>
      </c>
    </row>
    <row r="26" spans="1:17">
      <c r="A26" s="28">
        <f t="shared" si="0"/>
        <v>13</v>
      </c>
      <c r="C26" s="33">
        <v>44013</v>
      </c>
      <c r="E26" s="22">
        <v>2218121.0501999999</v>
      </c>
      <c r="F26" s="22"/>
      <c r="G26" s="22">
        <v>298223.36345999996</v>
      </c>
      <c r="H26" s="22"/>
      <c r="I26" s="11">
        <v>4244.6220800000001</v>
      </c>
      <c r="J26" s="11"/>
      <c r="K26" s="35">
        <v>-1303.7321200000001</v>
      </c>
      <c r="L26" s="35"/>
      <c r="M26" s="35">
        <v>4239.8043200000002</v>
      </c>
      <c r="N26" s="35"/>
      <c r="O26" s="10">
        <v>4550.3949199999997</v>
      </c>
      <c r="Q26" s="10">
        <v>506.68608</v>
      </c>
    </row>
    <row r="27" spans="1:17" ht="10.5" customHeight="1">
      <c r="C27" s="17"/>
      <c r="D27" s="17"/>
      <c r="E27" s="4"/>
      <c r="F27" s="8"/>
      <c r="G27" s="4"/>
      <c r="H27" s="8"/>
      <c r="I27" s="4"/>
      <c r="J27" s="8"/>
      <c r="K27" s="4"/>
      <c r="L27" s="8"/>
      <c r="M27" s="4"/>
      <c r="N27" s="8"/>
      <c r="O27" s="4"/>
      <c r="Q27" s="4"/>
    </row>
    <row r="28" spans="1:17" ht="16.2" thickBot="1">
      <c r="A28" s="28">
        <f>A26+1</f>
        <v>14</v>
      </c>
      <c r="C28" s="15" t="s">
        <v>2</v>
      </c>
      <c r="D28" s="17"/>
      <c r="E28" s="36">
        <f t="shared" ref="E28:O28" si="1">AVERAGE(E12:E27)</f>
        <v>2218121.0501999999</v>
      </c>
      <c r="F28" s="12"/>
      <c r="G28" s="36">
        <f t="shared" si="1"/>
        <v>298223.36346000002</v>
      </c>
      <c r="H28" s="12"/>
      <c r="I28" s="36">
        <f t="shared" si="1"/>
        <v>4244.6220800000001</v>
      </c>
      <c r="J28" s="12"/>
      <c r="K28" s="36">
        <f t="shared" si="1"/>
        <v>-1303.7321200000004</v>
      </c>
      <c r="L28" s="12"/>
      <c r="M28" s="36">
        <f t="shared" si="1"/>
        <v>4239.8043200000011</v>
      </c>
      <c r="N28" s="12"/>
      <c r="O28" s="36">
        <f t="shared" si="1"/>
        <v>4550.3949199999997</v>
      </c>
      <c r="Q28" s="36">
        <f t="shared" ref="Q28" si="2">AVERAGE(Q12:Q27)</f>
        <v>506.68608000000012</v>
      </c>
    </row>
    <row r="29" spans="1:17" ht="16.2" thickTop="1">
      <c r="C29" s="15"/>
      <c r="D29" s="17"/>
      <c r="E29" s="2"/>
      <c r="F29" s="2"/>
    </row>
    <row r="30" spans="1:17">
      <c r="C30" s="15"/>
      <c r="D30" s="17"/>
      <c r="E30" s="2"/>
      <c r="F30" s="2"/>
    </row>
    <row r="31" spans="1:17">
      <c r="C31" s="17"/>
      <c r="D31" s="17"/>
      <c r="E31" s="15" t="s">
        <v>3</v>
      </c>
      <c r="F31" s="19"/>
      <c r="G31" s="15" t="s">
        <v>3</v>
      </c>
      <c r="H31" s="19"/>
      <c r="I31" s="15" t="s">
        <v>3</v>
      </c>
      <c r="J31" s="19"/>
      <c r="K31" s="15" t="s">
        <v>3</v>
      </c>
      <c r="L31" s="19"/>
      <c r="M31" s="15" t="s">
        <v>3</v>
      </c>
      <c r="N31" s="19"/>
      <c r="O31" s="15" t="s">
        <v>3</v>
      </c>
      <c r="Q31" s="15" t="s">
        <v>3</v>
      </c>
    </row>
    <row r="32" spans="1:17">
      <c r="C32" s="17"/>
      <c r="D32" s="17"/>
      <c r="E32" s="15" t="s">
        <v>34</v>
      </c>
      <c r="F32" s="19"/>
      <c r="G32" s="15" t="s">
        <v>34</v>
      </c>
      <c r="H32" s="19"/>
      <c r="I32" s="15" t="s">
        <v>34</v>
      </c>
      <c r="J32" s="19"/>
      <c r="K32" s="15" t="s">
        <v>34</v>
      </c>
      <c r="L32" s="19"/>
      <c r="M32" s="15" t="s">
        <v>34</v>
      </c>
      <c r="N32" s="19"/>
      <c r="O32" s="15" t="s">
        <v>34</v>
      </c>
      <c r="Q32" s="15" t="s">
        <v>34</v>
      </c>
    </row>
    <row r="33" spans="1:17">
      <c r="C33" s="17"/>
      <c r="D33" s="17"/>
      <c r="E33" s="15" t="s">
        <v>35</v>
      </c>
      <c r="F33" s="19"/>
      <c r="G33" s="15" t="s">
        <v>35</v>
      </c>
      <c r="H33" s="19"/>
      <c r="I33" s="15" t="s">
        <v>35</v>
      </c>
      <c r="J33" s="19"/>
      <c r="K33" s="15" t="s">
        <v>35</v>
      </c>
      <c r="L33" s="19"/>
      <c r="M33" s="15" t="s">
        <v>35</v>
      </c>
      <c r="N33" s="19"/>
      <c r="O33" s="15" t="s">
        <v>35</v>
      </c>
      <c r="Q33" s="15" t="s">
        <v>35</v>
      </c>
    </row>
    <row r="34" spans="1:17">
      <c r="C34" s="14" t="s">
        <v>19</v>
      </c>
      <c r="D34" s="17"/>
      <c r="E34" s="14" t="s">
        <v>20</v>
      </c>
      <c r="F34" s="19"/>
      <c r="G34" s="14" t="s">
        <v>22</v>
      </c>
      <c r="H34" s="19"/>
      <c r="I34" s="14" t="s">
        <v>23</v>
      </c>
      <c r="J34" s="19"/>
      <c r="K34" s="14" t="s">
        <v>9</v>
      </c>
      <c r="L34" s="19"/>
      <c r="M34" s="14" t="s">
        <v>10</v>
      </c>
      <c r="N34" s="19"/>
      <c r="O34" s="14" t="s">
        <v>11</v>
      </c>
      <c r="Q34" s="14" t="s">
        <v>36</v>
      </c>
    </row>
    <row r="35" spans="1:17" ht="10.5" customHeight="1">
      <c r="C35" s="17"/>
      <c r="D35" s="17"/>
      <c r="E35" s="4"/>
      <c r="F35" s="8"/>
      <c r="G35" s="17"/>
      <c r="H35" s="1"/>
      <c r="I35" s="17"/>
      <c r="J35" s="1"/>
      <c r="K35" s="17"/>
      <c r="L35" s="1"/>
      <c r="M35" s="17"/>
      <c r="N35" s="1"/>
      <c r="O35" s="17"/>
      <c r="Q35" s="17"/>
    </row>
    <row r="36" spans="1:17">
      <c r="A36" s="28">
        <f>A28+1</f>
        <v>15</v>
      </c>
      <c r="C36" s="33">
        <f t="shared" ref="C36:C48" si="3">C14</f>
        <v>43647</v>
      </c>
      <c r="E36" s="37">
        <v>-160885.56481999997</v>
      </c>
      <c r="F36" s="38"/>
      <c r="G36" s="7">
        <v>-44403.272150000012</v>
      </c>
      <c r="H36" s="12"/>
      <c r="I36" s="7">
        <v>-1363.8235600000005</v>
      </c>
      <c r="J36" s="12"/>
      <c r="K36" s="7">
        <v>-410.13930999999985</v>
      </c>
      <c r="L36" s="12"/>
      <c r="M36" s="7">
        <v>-514.06373000000008</v>
      </c>
      <c r="N36" s="12"/>
      <c r="O36" s="37">
        <v>-3584.301480000001</v>
      </c>
      <c r="Q36" s="37">
        <v>-19.370489999999997</v>
      </c>
    </row>
    <row r="37" spans="1:17">
      <c r="A37" s="28">
        <f>A36+1</f>
        <v>16</v>
      </c>
      <c r="C37" s="33">
        <f t="shared" si="3"/>
        <v>43678</v>
      </c>
      <c r="E37" s="6">
        <v>-166182.12622999997</v>
      </c>
      <c r="F37" s="22"/>
      <c r="G37" s="4">
        <v>-45206.179050000013</v>
      </c>
      <c r="H37" s="8"/>
      <c r="I37" s="4">
        <v>-1375.8373000000006</v>
      </c>
      <c r="J37" s="8"/>
      <c r="K37" s="4">
        <v>-407.06233999999984</v>
      </c>
      <c r="L37" s="8"/>
      <c r="M37" s="4">
        <v>-525.81686000000013</v>
      </c>
      <c r="N37" s="8"/>
      <c r="O37" s="6">
        <v>-3580.2628800000011</v>
      </c>
      <c r="Q37" s="6">
        <v>-21.882479999999997</v>
      </c>
    </row>
    <row r="38" spans="1:17">
      <c r="A38" s="28">
        <f t="shared" ref="A38:A48" si="4">A37+1</f>
        <v>17</v>
      </c>
      <c r="C38" s="33">
        <f t="shared" si="3"/>
        <v>43709</v>
      </c>
      <c r="E38" s="6">
        <v>-171478.68763999996</v>
      </c>
      <c r="F38" s="22"/>
      <c r="G38" s="4">
        <v>-46009.085950000015</v>
      </c>
      <c r="H38" s="8"/>
      <c r="I38" s="4">
        <v>-1387.8510400000007</v>
      </c>
      <c r="J38" s="8"/>
      <c r="K38" s="4">
        <v>-403.98536999999982</v>
      </c>
      <c r="L38" s="8"/>
      <c r="M38" s="4">
        <v>-537.56999000000019</v>
      </c>
      <c r="N38" s="8"/>
      <c r="O38" s="6">
        <v>-3576.2242800000013</v>
      </c>
      <c r="Q38" s="6">
        <v>-24.394469999999995</v>
      </c>
    </row>
    <row r="39" spans="1:17">
      <c r="A39" s="28">
        <f t="shared" si="4"/>
        <v>18</v>
      </c>
      <c r="C39" s="33">
        <f t="shared" si="3"/>
        <v>43739</v>
      </c>
      <c r="E39" s="6">
        <v>-176775.24904999995</v>
      </c>
      <c r="F39" s="22"/>
      <c r="G39" s="4">
        <v>-46811.992850000017</v>
      </c>
      <c r="H39" s="8"/>
      <c r="I39" s="4">
        <v>-1399.8647800000008</v>
      </c>
      <c r="J39" s="8"/>
      <c r="K39" s="4">
        <v>-400.9083999999998</v>
      </c>
      <c r="L39" s="8"/>
      <c r="M39" s="4">
        <v>-549.32312000000024</v>
      </c>
      <c r="N39" s="8"/>
      <c r="O39" s="6">
        <v>-3572.1856800000014</v>
      </c>
      <c r="Q39" s="6">
        <v>-26.906459999999992</v>
      </c>
    </row>
    <row r="40" spans="1:17">
      <c r="A40" s="28">
        <f t="shared" si="4"/>
        <v>19</v>
      </c>
      <c r="C40" s="33">
        <f t="shared" si="3"/>
        <v>43770</v>
      </c>
      <c r="E40" s="6">
        <v>-182071.81045999995</v>
      </c>
      <c r="F40" s="22"/>
      <c r="G40" s="4">
        <v>-47614.899750000019</v>
      </c>
      <c r="H40" s="8"/>
      <c r="I40" s="4">
        <v>-1411.8785200000009</v>
      </c>
      <c r="J40" s="8"/>
      <c r="K40" s="4">
        <v>-397.83142999999978</v>
      </c>
      <c r="L40" s="8"/>
      <c r="M40" s="4">
        <v>-561.0762500000003</v>
      </c>
      <c r="N40" s="8"/>
      <c r="O40" s="6">
        <v>-3568.1470800000016</v>
      </c>
      <c r="Q40" s="6">
        <v>-29.418449999999989</v>
      </c>
    </row>
    <row r="41" spans="1:17">
      <c r="A41" s="28">
        <f t="shared" si="4"/>
        <v>20</v>
      </c>
      <c r="C41" s="33">
        <f t="shared" si="3"/>
        <v>43800</v>
      </c>
      <c r="E41" s="6">
        <v>-187368.37186999994</v>
      </c>
      <c r="F41" s="22"/>
      <c r="G41" s="4">
        <v>-48417.80665000002</v>
      </c>
      <c r="H41" s="8"/>
      <c r="I41" s="4">
        <v>-1423.892260000001</v>
      </c>
      <c r="J41" s="8"/>
      <c r="K41" s="4">
        <v>-394.75445999999977</v>
      </c>
      <c r="L41" s="8"/>
      <c r="M41" s="4">
        <v>-572.82938000000036</v>
      </c>
      <c r="N41" s="8"/>
      <c r="O41" s="6">
        <v>-3564.1084800000017</v>
      </c>
      <c r="Q41" s="6">
        <v>-31.930439999999987</v>
      </c>
    </row>
    <row r="42" spans="1:17">
      <c r="A42" s="28">
        <f t="shared" si="4"/>
        <v>21</v>
      </c>
      <c r="C42" s="33">
        <f t="shared" si="3"/>
        <v>43831</v>
      </c>
      <c r="E42" s="6">
        <v>-192664.93327999994</v>
      </c>
      <c r="F42" s="22"/>
      <c r="G42" s="4">
        <v>-49220.713550000022</v>
      </c>
      <c r="H42" s="8"/>
      <c r="I42" s="4">
        <v>-1435.9060000000011</v>
      </c>
      <c r="J42" s="8"/>
      <c r="K42" s="4">
        <v>-391.67748999999975</v>
      </c>
      <c r="L42" s="8"/>
      <c r="M42" s="4">
        <v>-584.58251000000041</v>
      </c>
      <c r="N42" s="8"/>
      <c r="O42" s="6">
        <v>-3560.0698800000018</v>
      </c>
      <c r="Q42" s="6">
        <v>-34.442429999999987</v>
      </c>
    </row>
    <row r="43" spans="1:17">
      <c r="A43" s="28">
        <f t="shared" si="4"/>
        <v>22</v>
      </c>
      <c r="C43" s="33">
        <f t="shared" si="3"/>
        <v>43862</v>
      </c>
      <c r="E43" s="6">
        <v>-197961.49468999993</v>
      </c>
      <c r="F43" s="22"/>
      <c r="G43" s="4">
        <v>-50023.620450000024</v>
      </c>
      <c r="H43" s="8"/>
      <c r="I43" s="4">
        <v>-1447.9197400000012</v>
      </c>
      <c r="J43" s="8"/>
      <c r="K43" s="4">
        <v>-388.60051999999973</v>
      </c>
      <c r="L43" s="8"/>
      <c r="M43" s="4">
        <v>-596.33564000000047</v>
      </c>
      <c r="N43" s="8"/>
      <c r="O43" s="6">
        <v>-3556.031280000002</v>
      </c>
      <c r="Q43" s="6">
        <v>-36.954419999999985</v>
      </c>
    </row>
    <row r="44" spans="1:17">
      <c r="A44" s="28">
        <f t="shared" si="4"/>
        <v>23</v>
      </c>
      <c r="C44" s="33">
        <f t="shared" si="3"/>
        <v>43891</v>
      </c>
      <c r="E44" s="6">
        <v>-203258.05609999993</v>
      </c>
      <c r="F44" s="22"/>
      <c r="G44" s="4">
        <v>-50826.527350000026</v>
      </c>
      <c r="H44" s="8"/>
      <c r="I44" s="4">
        <v>-1459.9334800000013</v>
      </c>
      <c r="J44" s="8"/>
      <c r="K44" s="4">
        <v>-385.52354999999972</v>
      </c>
      <c r="L44" s="8"/>
      <c r="M44" s="4">
        <v>-608.08877000000052</v>
      </c>
      <c r="N44" s="8"/>
      <c r="O44" s="6">
        <v>-3551.9926800000021</v>
      </c>
      <c r="Q44" s="6">
        <v>-39.466409999999982</v>
      </c>
    </row>
    <row r="45" spans="1:17">
      <c r="A45" s="28">
        <f t="shared" si="4"/>
        <v>24</v>
      </c>
      <c r="C45" s="33">
        <f t="shared" si="3"/>
        <v>43922</v>
      </c>
      <c r="E45" s="6">
        <v>-208554.61750999992</v>
      </c>
      <c r="F45" s="22"/>
      <c r="G45" s="4">
        <v>-51629.434250000028</v>
      </c>
      <c r="H45" s="8"/>
      <c r="I45" s="4">
        <v>-1471.9472200000014</v>
      </c>
      <c r="J45" s="8"/>
      <c r="K45" s="4">
        <v>-382.4465799999997</v>
      </c>
      <c r="L45" s="8"/>
      <c r="M45" s="4">
        <v>-619.84190000000058</v>
      </c>
      <c r="N45" s="8"/>
      <c r="O45" s="6">
        <v>-3547.9540800000023</v>
      </c>
      <c r="Q45" s="6">
        <v>-41.978399999999979</v>
      </c>
    </row>
    <row r="46" spans="1:17">
      <c r="A46" s="28">
        <f t="shared" si="4"/>
        <v>25</v>
      </c>
      <c r="C46" s="33">
        <f t="shared" si="3"/>
        <v>43952</v>
      </c>
      <c r="E46" s="6">
        <v>-213851.17891999992</v>
      </c>
      <c r="F46" s="22"/>
      <c r="G46" s="4">
        <v>-52432.341150000029</v>
      </c>
      <c r="H46" s="8"/>
      <c r="I46" s="4">
        <v>-1483.9609600000015</v>
      </c>
      <c r="J46" s="8"/>
      <c r="K46" s="4">
        <v>-379.36960999999968</v>
      </c>
      <c r="L46" s="8"/>
      <c r="M46" s="4">
        <v>-631.59503000000063</v>
      </c>
      <c r="N46" s="8"/>
      <c r="O46" s="6">
        <v>-3543.9154800000024</v>
      </c>
      <c r="Q46" s="6">
        <v>-44.490389999999977</v>
      </c>
    </row>
    <row r="47" spans="1:17">
      <c r="A47" s="28">
        <f t="shared" si="4"/>
        <v>26</v>
      </c>
      <c r="C47" s="33">
        <f t="shared" si="3"/>
        <v>43983</v>
      </c>
      <c r="E47" s="6">
        <v>-219147.74032999991</v>
      </c>
      <c r="F47" s="22"/>
      <c r="G47" s="4">
        <v>-53235.248050000031</v>
      </c>
      <c r="H47" s="8"/>
      <c r="I47" s="4">
        <v>-1495.9747000000016</v>
      </c>
      <c r="J47" s="8"/>
      <c r="K47" s="4">
        <v>-376.29263999999966</v>
      </c>
      <c r="L47" s="8"/>
      <c r="M47" s="4">
        <v>-643.34816000000069</v>
      </c>
      <c r="N47" s="8"/>
      <c r="O47" s="6">
        <v>-3539.8768800000025</v>
      </c>
      <c r="Q47" s="6">
        <v>-47.002379999999974</v>
      </c>
    </row>
    <row r="48" spans="1:17">
      <c r="A48" s="28">
        <f t="shared" si="4"/>
        <v>27</v>
      </c>
      <c r="C48" s="33">
        <f t="shared" si="3"/>
        <v>44013</v>
      </c>
      <c r="E48" s="6">
        <v>-224444.30173999991</v>
      </c>
      <c r="F48" s="22"/>
      <c r="G48" s="4">
        <v>-54038.154950000033</v>
      </c>
      <c r="H48" s="8"/>
      <c r="I48" s="4">
        <v>-1507.9884400000017</v>
      </c>
      <c r="J48" s="8"/>
      <c r="K48" s="4">
        <v>-373.21566999999965</v>
      </c>
      <c r="L48" s="8"/>
      <c r="M48" s="4">
        <v>-655.10129000000074</v>
      </c>
      <c r="N48" s="8"/>
      <c r="O48" s="6">
        <v>-3535.8382800000027</v>
      </c>
      <c r="Q48" s="6">
        <v>-49.514369999999971</v>
      </c>
    </row>
    <row r="49" spans="1:17" ht="10.5" customHeight="1">
      <c r="C49" s="17"/>
      <c r="D49" s="17"/>
      <c r="E49" s="4"/>
      <c r="F49" s="8"/>
      <c r="G49" s="4"/>
      <c r="H49" s="8"/>
      <c r="I49" s="4"/>
      <c r="J49" s="8"/>
      <c r="K49" s="4"/>
      <c r="L49" s="8"/>
      <c r="M49" s="4"/>
      <c r="N49" s="8"/>
      <c r="O49" s="6"/>
      <c r="Q49" s="6"/>
    </row>
    <row r="50" spans="1:17" ht="16.2" thickBot="1">
      <c r="A50" s="28">
        <f>A48+1</f>
        <v>28</v>
      </c>
      <c r="C50" s="15" t="s">
        <v>2</v>
      </c>
      <c r="D50" s="17"/>
      <c r="E50" s="36">
        <f t="shared" ref="E50:O50" si="5">AVERAGE(E35:E49)</f>
        <v>-192664.93327999994</v>
      </c>
      <c r="F50" s="12"/>
      <c r="G50" s="36">
        <f t="shared" si="5"/>
        <v>-49220.713550000029</v>
      </c>
      <c r="H50" s="12"/>
      <c r="I50" s="36">
        <f t="shared" si="5"/>
        <v>-1435.9060000000011</v>
      </c>
      <c r="J50" s="12"/>
      <c r="K50" s="36">
        <f t="shared" si="5"/>
        <v>-391.67748999999975</v>
      </c>
      <c r="L50" s="12"/>
      <c r="M50" s="36">
        <f t="shared" si="5"/>
        <v>-584.5825100000003</v>
      </c>
      <c r="N50" s="12"/>
      <c r="O50" s="36">
        <f t="shared" si="5"/>
        <v>-3560.0698800000023</v>
      </c>
      <c r="Q50" s="36">
        <f t="shared" ref="Q50" si="6">AVERAGE(Q35:Q49)</f>
        <v>-34.442429999999987</v>
      </c>
    </row>
    <row r="51" spans="1:17" ht="16.2" thickTop="1">
      <c r="E51" s="39"/>
      <c r="F51" s="40"/>
    </row>
    <row r="52" spans="1:17">
      <c r="C52" s="3"/>
      <c r="E52" s="15" t="s">
        <v>3</v>
      </c>
      <c r="F52" s="19"/>
      <c r="I52" s="15"/>
      <c r="J52" s="19"/>
      <c r="K52" s="28"/>
      <c r="L52" s="41"/>
      <c r="M52" s="41"/>
      <c r="N52" s="41"/>
    </row>
    <row r="53" spans="1:17">
      <c r="C53" s="42"/>
      <c r="E53" s="15" t="s">
        <v>33</v>
      </c>
      <c r="F53" s="19"/>
      <c r="G53" s="15" t="s">
        <v>3</v>
      </c>
      <c r="H53" s="19"/>
      <c r="I53" s="15"/>
      <c r="J53" s="19"/>
      <c r="K53" s="28"/>
      <c r="L53" s="41"/>
      <c r="M53" s="19"/>
      <c r="N53" s="19"/>
    </row>
    <row r="54" spans="1:17">
      <c r="C54" s="42"/>
      <c r="E54" s="15" t="s">
        <v>32</v>
      </c>
      <c r="F54" s="19"/>
      <c r="G54" s="15" t="s">
        <v>31</v>
      </c>
      <c r="H54" s="19"/>
      <c r="I54" s="19"/>
      <c r="J54" s="19"/>
      <c r="K54" s="19"/>
      <c r="L54" s="19"/>
      <c r="M54" s="19"/>
      <c r="N54" s="19"/>
    </row>
    <row r="55" spans="1:17">
      <c r="C55" s="14" t="s">
        <v>19</v>
      </c>
      <c r="E55" s="43" t="s">
        <v>40</v>
      </c>
      <c r="F55" s="9"/>
      <c r="G55" s="43" t="s">
        <v>38</v>
      </c>
      <c r="H55" s="9"/>
      <c r="I55" s="19"/>
      <c r="J55" s="19"/>
      <c r="K55" s="14" t="s">
        <v>30</v>
      </c>
      <c r="L55" s="19"/>
      <c r="M55" s="19"/>
      <c r="N55" s="19"/>
    </row>
    <row r="56" spans="1:17">
      <c r="C56" s="17"/>
      <c r="E56" s="17"/>
      <c r="F56" s="1"/>
      <c r="G56" s="17"/>
      <c r="H56" s="1"/>
      <c r="I56" s="1"/>
      <c r="J56" s="1"/>
      <c r="K56" s="17"/>
      <c r="L56" s="1"/>
      <c r="M56" s="1"/>
      <c r="N56" s="1"/>
    </row>
    <row r="57" spans="1:17">
      <c r="A57" s="28">
        <f>A50+1</f>
        <v>29</v>
      </c>
      <c r="C57" s="33">
        <f t="shared" ref="C57:C69" si="7">C36</f>
        <v>43647</v>
      </c>
      <c r="E57" s="37">
        <v>3535773.5292800008</v>
      </c>
      <c r="F57" s="38"/>
      <c r="G57" s="12">
        <v>-5853142.0989200044</v>
      </c>
      <c r="H57" s="12"/>
      <c r="K57" s="7">
        <f>SUM(E14:Q14)+SUM(E36:Q36)+SUM(E57:G57)</f>
        <v>33.083759996574372</v>
      </c>
      <c r="L57" s="12"/>
      <c r="M57" s="2"/>
      <c r="N57" s="2"/>
    </row>
    <row r="58" spans="1:17">
      <c r="A58" s="28">
        <f>A57+1</f>
        <v>30</v>
      </c>
      <c r="C58" s="33">
        <f t="shared" si="7"/>
        <v>43678</v>
      </c>
      <c r="E58" s="6">
        <v>3545281.9645900009</v>
      </c>
      <c r="F58" s="22"/>
      <c r="G58" s="8">
        <v>-5856531.902630005</v>
      </c>
      <c r="H58" s="8"/>
      <c r="K58" s="4">
        <f t="shared" ref="K58:K69" si="8">SUM(E15:Q15)+SUM(E37:Q37)+SUM(E58:G58)</f>
        <v>33.083759996108711</v>
      </c>
      <c r="L58" s="8"/>
      <c r="M58" s="1"/>
      <c r="N58" s="1"/>
    </row>
    <row r="59" spans="1:17">
      <c r="A59" s="28">
        <f t="shared" ref="A59:A69" si="9">A58+1</f>
        <v>31</v>
      </c>
      <c r="C59" s="33">
        <f t="shared" si="7"/>
        <v>43709</v>
      </c>
      <c r="E59" s="6">
        <v>3554790.399900001</v>
      </c>
      <c r="F59" s="22"/>
      <c r="G59" s="8">
        <v>-5859921.7063400056</v>
      </c>
      <c r="H59" s="8"/>
      <c r="K59" s="4">
        <f t="shared" si="8"/>
        <v>33.083759995643049</v>
      </c>
      <c r="L59" s="8"/>
      <c r="M59" s="1"/>
      <c r="N59" s="1"/>
    </row>
    <row r="60" spans="1:17">
      <c r="A60" s="28">
        <f t="shared" si="9"/>
        <v>32</v>
      </c>
      <c r="C60" s="33">
        <f t="shared" si="7"/>
        <v>43739</v>
      </c>
      <c r="E60" s="6">
        <v>3564298.8352100011</v>
      </c>
      <c r="F60" s="22"/>
      <c r="G60" s="8">
        <v>-5863311.5100500062</v>
      </c>
      <c r="H60" s="8"/>
      <c r="K60" s="4">
        <f t="shared" si="8"/>
        <v>33.083759995177388</v>
      </c>
      <c r="L60" s="8"/>
      <c r="M60" s="1"/>
      <c r="N60" s="1"/>
    </row>
    <row r="61" spans="1:17">
      <c r="A61" s="28">
        <f t="shared" si="9"/>
        <v>33</v>
      </c>
      <c r="C61" s="33">
        <f t="shared" si="7"/>
        <v>43770</v>
      </c>
      <c r="E61" s="6">
        <v>3573807.2705200012</v>
      </c>
      <c r="F61" s="22"/>
      <c r="G61" s="8">
        <v>-5866701.3137600068</v>
      </c>
      <c r="H61" s="8"/>
      <c r="K61" s="4">
        <f t="shared" si="8"/>
        <v>33.083759994711727</v>
      </c>
      <c r="L61" s="8"/>
      <c r="M61" s="1"/>
      <c r="N61" s="1"/>
    </row>
    <row r="62" spans="1:17">
      <c r="A62" s="28">
        <f t="shared" si="9"/>
        <v>34</v>
      </c>
      <c r="C62" s="33">
        <f t="shared" si="7"/>
        <v>43800</v>
      </c>
      <c r="E62" s="6">
        <v>3583315.7058300013</v>
      </c>
      <c r="F62" s="22"/>
      <c r="G62" s="8">
        <v>-5870091.1174700074</v>
      </c>
      <c r="H62" s="8"/>
      <c r="K62" s="4">
        <f t="shared" si="8"/>
        <v>33.083759994246066</v>
      </c>
      <c r="L62" s="8"/>
      <c r="M62" s="1"/>
      <c r="N62" s="1"/>
    </row>
    <row r="63" spans="1:17">
      <c r="A63" s="28">
        <f t="shared" si="9"/>
        <v>35</v>
      </c>
      <c r="C63" s="33">
        <f t="shared" si="7"/>
        <v>43831</v>
      </c>
      <c r="E63" s="6">
        <v>3586451.8276400017</v>
      </c>
      <c r="F63" s="22"/>
      <c r="G63" s="8">
        <v>-5867108.6076800078</v>
      </c>
      <c r="H63" s="8"/>
      <c r="K63" s="4">
        <f t="shared" si="8"/>
        <v>33.083759994246066</v>
      </c>
      <c r="L63" s="8"/>
      <c r="M63" s="1"/>
      <c r="N63" s="1"/>
    </row>
    <row r="64" spans="1:17">
      <c r="A64" s="28">
        <f t="shared" si="9"/>
        <v>36</v>
      </c>
      <c r="C64" s="33">
        <f t="shared" si="7"/>
        <v>43862</v>
      </c>
      <c r="E64" s="6">
        <v>3589587.9494500021</v>
      </c>
      <c r="F64" s="22"/>
      <c r="G64" s="8">
        <v>-5864126.0978900082</v>
      </c>
      <c r="H64" s="8"/>
      <c r="K64" s="4">
        <f t="shared" si="8"/>
        <v>33.083759994246066</v>
      </c>
      <c r="L64" s="8"/>
      <c r="M64" s="1"/>
      <c r="N64" s="1"/>
    </row>
    <row r="65" spans="1:14">
      <c r="A65" s="28">
        <f t="shared" si="9"/>
        <v>37</v>
      </c>
      <c r="C65" s="33">
        <f t="shared" si="7"/>
        <v>43891</v>
      </c>
      <c r="E65" s="6">
        <v>3592724.0712600024</v>
      </c>
      <c r="F65" s="22"/>
      <c r="G65" s="8">
        <v>-5861143.5881000087</v>
      </c>
      <c r="H65" s="8"/>
      <c r="K65" s="4">
        <f t="shared" si="8"/>
        <v>33.083759994246066</v>
      </c>
      <c r="L65" s="8"/>
      <c r="M65" s="1"/>
      <c r="N65" s="1"/>
    </row>
    <row r="66" spans="1:14">
      <c r="A66" s="28">
        <f t="shared" si="9"/>
        <v>38</v>
      </c>
      <c r="C66" s="33">
        <f t="shared" si="7"/>
        <v>43922</v>
      </c>
      <c r="E66" s="6">
        <v>3595860.1930700028</v>
      </c>
      <c r="F66" s="22"/>
      <c r="G66" s="8">
        <v>-5858161.0783100091</v>
      </c>
      <c r="H66" s="8"/>
      <c r="K66" s="4">
        <f t="shared" si="8"/>
        <v>33.083759994246066</v>
      </c>
      <c r="L66" s="8"/>
      <c r="M66" s="1"/>
      <c r="N66" s="1"/>
    </row>
    <row r="67" spans="1:14">
      <c r="A67" s="28">
        <f t="shared" si="9"/>
        <v>39</v>
      </c>
      <c r="C67" s="33">
        <f t="shared" si="7"/>
        <v>43952</v>
      </c>
      <c r="E67" s="6">
        <v>3598996.3148800032</v>
      </c>
      <c r="F67" s="22"/>
      <c r="G67" s="8">
        <v>-5855178.5685200095</v>
      </c>
      <c r="H67" s="8"/>
      <c r="K67" s="4">
        <f t="shared" si="8"/>
        <v>33.083759993780404</v>
      </c>
      <c r="L67" s="8"/>
      <c r="M67" s="1"/>
      <c r="N67" s="1"/>
    </row>
    <row r="68" spans="1:14">
      <c r="A68" s="28">
        <f t="shared" si="9"/>
        <v>40</v>
      </c>
      <c r="C68" s="33">
        <f t="shared" si="7"/>
        <v>43983</v>
      </c>
      <c r="E68" s="6">
        <v>3602132.4366900036</v>
      </c>
      <c r="F68" s="22"/>
      <c r="G68" s="8">
        <v>-5852196.0587300099</v>
      </c>
      <c r="H68" s="8"/>
      <c r="K68" s="4">
        <f t="shared" si="8"/>
        <v>33.083759993780404</v>
      </c>
      <c r="L68" s="8"/>
      <c r="M68" s="1"/>
      <c r="N68" s="1"/>
    </row>
    <row r="69" spans="1:14">
      <c r="A69" s="28">
        <f t="shared" si="9"/>
        <v>41</v>
      </c>
      <c r="C69" s="33">
        <f t="shared" si="7"/>
        <v>44013</v>
      </c>
      <c r="E69" s="6">
        <v>3605268.558500004</v>
      </c>
      <c r="F69" s="22"/>
      <c r="G69" s="8">
        <v>-5849213.5489400104</v>
      </c>
      <c r="H69" s="8"/>
      <c r="K69" s="4">
        <f t="shared" si="8"/>
        <v>33.083759993780404</v>
      </c>
      <c r="L69" s="8"/>
      <c r="M69" s="1"/>
      <c r="N69" s="1"/>
    </row>
    <row r="70" spans="1:14">
      <c r="C70" s="17"/>
      <c r="E70" s="4"/>
      <c r="F70" s="8"/>
      <c r="G70" s="4"/>
      <c r="H70" s="8"/>
      <c r="I70" s="8"/>
      <c r="J70" s="8"/>
      <c r="K70" s="4"/>
      <c r="L70" s="8"/>
      <c r="M70" s="1"/>
      <c r="N70" s="1"/>
    </row>
    <row r="71" spans="1:14" ht="16.2" thickBot="1">
      <c r="A71" s="28">
        <f>A69+1</f>
        <v>42</v>
      </c>
      <c r="C71" s="15" t="s">
        <v>2</v>
      </c>
      <c r="E71" s="44">
        <f>AVERAGE(E56:E70)</f>
        <v>3579099.1582169253</v>
      </c>
      <c r="F71" s="12"/>
      <c r="G71" s="36">
        <f>AVERAGE(G56:G70)</f>
        <v>-5859755.9382569306</v>
      </c>
      <c r="H71" s="12"/>
      <c r="I71" s="8"/>
      <c r="J71" s="8"/>
      <c r="K71" s="36">
        <f>AVERAGE(K56:K70)</f>
        <v>33.083759994675908</v>
      </c>
      <c r="L71" s="12"/>
      <c r="M71" s="2"/>
      <c r="N71" s="2"/>
    </row>
    <row r="72" spans="1:14" ht="16.2" thickTop="1">
      <c r="E72" s="45"/>
      <c r="F72" s="34"/>
      <c r="G72" s="45"/>
      <c r="H72" s="34"/>
    </row>
    <row r="73" spans="1:14">
      <c r="A73" s="28">
        <f>A71+1</f>
        <v>43</v>
      </c>
      <c r="C73" s="28" t="s">
        <v>4</v>
      </c>
      <c r="E73" s="45">
        <f>+E69-E57</f>
        <v>69495.029220003169</v>
      </c>
      <c r="F73" s="34"/>
      <c r="G73" s="45">
        <f>+G69-G57</f>
        <v>3928.5499799940735</v>
      </c>
      <c r="H73" s="34"/>
    </row>
    <row r="75" spans="1:14">
      <c r="E75" s="23"/>
      <c r="F75" s="46"/>
      <c r="G75" s="17"/>
      <c r="H75" s="1"/>
    </row>
    <row r="76" spans="1:14">
      <c r="A76" s="49" t="s">
        <v>39</v>
      </c>
      <c r="B76" s="50"/>
      <c r="C76" s="50"/>
      <c r="D76" s="50"/>
      <c r="E76" s="50"/>
      <c r="F76" s="50"/>
      <c r="G76" s="50"/>
    </row>
  </sheetData>
  <mergeCells count="5">
    <mergeCell ref="C1:O1"/>
    <mergeCell ref="C3:O3"/>
    <mergeCell ref="C4:O4"/>
    <mergeCell ref="C5:O5"/>
    <mergeCell ref="A76:G76"/>
  </mergeCells>
  <phoneticPr fontId="1" type="noConversion"/>
  <printOptions horizontalCentered="1"/>
  <pageMargins left="0.7" right="0.7" top="0.75" bottom="0.35" header="0.3" footer="0.3"/>
  <pageSetup scale="60" orientation="portrait" horizontalDpi="200" verticalDpi="200" r:id="rId1"/>
  <headerFooter alignWithMargins="0">
    <oddHeader>&amp;RExhibit___(DPP/SPA/MBR-4, Schedule 5)
Page 1 of 1</oddHeader>
  </headerFooter>
  <ignoredErrors>
    <ignoredError sqref="A12 O12 M12 K12 I12 G12 C12:E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DPP-SPA-MBR-4, Sch 5</vt:lpstr>
      <vt:lpstr>\P</vt:lpstr>
      <vt:lpstr>'DPP-SPA-MBR-4, Sch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2013-06-26T13:22:39Z</dcterms:created>
  <dcterms:modified xsi:type="dcterms:W3CDTF">2019-06-25T17:28:53Z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